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8\Запрос котировок\02. Февраль\Расходные материалы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Лист1!$A$7:$Z$16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I15" i="1" l="1"/>
  <c r="I14" i="1"/>
  <c r="I13" i="1"/>
  <c r="I12" i="1"/>
  <c r="I11" i="1"/>
  <c r="I10" i="1"/>
  <c r="I9" i="1"/>
  <c r="I8" i="1"/>
  <c r="I7" i="1"/>
  <c r="I16" i="1" l="1"/>
  <c r="J13" i="1"/>
  <c r="J9" i="1"/>
  <c r="J12" i="1"/>
  <c r="J8" i="1"/>
  <c r="J10" i="1"/>
  <c r="J11" i="1"/>
  <c r="J14" i="1"/>
  <c r="J15" i="1"/>
  <c r="J7" i="1" l="1"/>
  <c r="J16" i="1" s="1"/>
  <c r="J17" i="1" s="1"/>
  <c r="B15" i="1"/>
  <c r="B14" i="1"/>
  <c r="B13" i="1"/>
  <c r="B12" i="1"/>
  <c r="B11" i="1"/>
  <c r="B10" i="1"/>
  <c r="B9" i="1"/>
  <c r="B8" i="1"/>
  <c r="B7" i="1"/>
  <c r="B5" i="2"/>
</calcChain>
</file>

<file path=xl/sharedStrings.xml><?xml version="1.0" encoding="utf-8"?>
<sst xmlns="http://schemas.openxmlformats.org/spreadsheetml/2006/main" count="86" uniqueCount="61">
  <si>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</si>
  <si>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</si>
  <si>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</si>
  <si>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</si>
  <si>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</si>
  <si>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</si>
  <si>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</si>
  <si>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</si>
  <si>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</si>
  <si>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</si>
  <si>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</si>
  <si>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</si>
  <si>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</si>
  <si>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</si>
  <si>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</si>
  <si>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</si>
  <si>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не менее 12 месяцев</t>
  </si>
  <si>
    <t>Гарантийные обязательства</t>
  </si>
  <si>
    <t>Производитель</t>
  </si>
  <si>
    <t>4.2, Developer  (build 122-D7)</t>
  </si>
  <si>
    <t>Query2</t>
  </si>
  <si>
    <t>Республика Башкортостан</t>
  </si>
  <si>
    <t>Поставка расходных материалов для сварочных аппаратов ОВ</t>
  </si>
  <si>
    <t>, тел. , эл.почта:</t>
  </si>
  <si>
    <t/>
  </si>
  <si>
    <t>Декабрь 2018</t>
  </si>
  <si>
    <t>Мухамадеев Алексей Викторович</t>
  </si>
  <si>
    <t>(347)221-55-87</t>
  </si>
  <si>
    <t>Отдел эксплуатации технической инфраструктуры</t>
  </si>
  <si>
    <t>Приложение 1.1</t>
  </si>
  <si>
    <t>Батарея BTR-06/S 4,5Ач</t>
  </si>
  <si>
    <t>шт</t>
  </si>
  <si>
    <t>Электроды Fujikura FSM-60S</t>
  </si>
  <si>
    <t>пар</t>
  </si>
  <si>
    <t>Электроды SWIFT F1</t>
  </si>
  <si>
    <t>Электроды Sumitomo Type-25E/39/66/71 ER-10 (2шт)</t>
  </si>
  <si>
    <t>Аккумулятор F1-B для сварочного аппарата ILSINTECH SWIFT F-1</t>
  </si>
  <si>
    <t>Аккумулятор BTR-08 13,2В 4,5Ач</t>
  </si>
  <si>
    <t>Аккумулятор BU-66L 9Ач</t>
  </si>
  <si>
    <t>Аккумулятор BU-66S 4,5Ач для сварочного аппарата Sumitomo</t>
  </si>
  <si>
    <t>Съемная аккумуляторная батарея BTR-06S используется для автономного питания сварочных аппаратов Fujikura ( модели FSM-50S, FSM-50R, FSM-17S, FSM-17S-FH, FSM-17R), обеспечивает до 80 циклов сварки/термоусадки на одном заряде. Емкость - 4,5 А/ч, напряжение на выходе - 13.2 В</t>
  </si>
  <si>
    <t>Электроды Fujikura ELCT2-20A предназначены для замены выработавших ресурс электродов в сварочных аппаратах моделей Fujikura FSM-80S/60S/50S/17S/18S</t>
  </si>
  <si>
    <t xml:space="preserve">Сменные электроды EI-19 для Ilsintech Swift F1
</t>
  </si>
  <si>
    <t>`</t>
  </si>
  <si>
    <t>Аккумуляторная батарея F1-B для сварочного аппарата ILSINTECH SWIFT F-1 (компрект 2 шт.)</t>
  </si>
  <si>
    <t>Аккумуляторная батарея Fujikura BTR-08 используется для автономного питания сварочных аппаратов FSM-60S, FSM-18S, FSM-60R, FSM-18R. В зависимости от модели сварочного аппарата, аккумулятор BTR-08, обеспечивает до 160 циклов сварки-термоусадки. Емкость - 4,5 Ач, Напряжение на выходе - 13.2 В.</t>
  </si>
  <si>
    <t>Съемная аккумуляторная батарея BU-66L предназначена специально для использования в сварочных аппаратах оптоволокна Sumitomo Type-39 и Type-66.  Емкость - 4,5 Ач, Напряжение на выходе - 13.2 В.</t>
  </si>
  <si>
    <t xml:space="preserve">Адаптер сетевой ADC-11 для Fujikura FSM-50S/17S
Предназначен для работы в аппаратах FSM-50S, FSM-50R, FSM-17S и FSM-17R.
Работает от сети переменного тока 100-240 V, а также может подключаться к автомобильной сети 12V шнурами DCC-12 (разъем прикуривателя) и DCC-13 (разъем типа крокодил). Адаптер также служит для зарядки батареи BTR-06S(L).
</t>
  </si>
  <si>
    <t>Сменный комплект электродов для сварочных аппаратов Sumitomo.Предназначены для замены выработавших ресурс электродов у сварочных аппаратов Sumitomo Type-25E/39/66/71.</t>
  </si>
  <si>
    <t>Съемная аккумуляторная батарея BU-66L предназначена специально для использования в сварочных аппаратах Sumitomo Type-39 и Type-66.  Емкость - 9 Ач, Напряжение на выходе - 13.2 В.</t>
  </si>
  <si>
    <t>Устройство зарядное Fujikura ADC-11 для питания сварочных аппаратов Fujikura FSM-50S, FSM-17S, FSM-50R, FSM-17R и зарядки аккумуляторов Fujikura</t>
  </si>
  <si>
    <t>РБ, г Уфа, ул. Каспийская, д.14, Иксанова Ф.С. 89053527779</t>
  </si>
  <si>
    <t>Fujikurа</t>
  </si>
  <si>
    <t>Sumitomo</t>
  </si>
  <si>
    <t>Ilsintech</t>
  </si>
  <si>
    <t>Начальник Отдела эксплуатации технической инфраструктуры  Шиц Дмитрий Васильевич, тел   +7 (347) 221 - 55-97, эл. почта - d.shic@bashtel.ru</t>
  </si>
  <si>
    <t>РАЗДЕЛ IV. Техническое задание</t>
  </si>
  <si>
    <t xml:space="preserve"> </t>
  </si>
  <si>
    <t>Ведущий инженер отдела эксплуатации технической инфраструктуры Мухамадеев Алексей Викторович, тел  +7 (347) 221 - 55 - 87,                                                           эл. почта - muhamadeevav@bashtel.ru</t>
  </si>
  <si>
    <t>Предельная сумма лота составляет: 831 269,74 руб. с учетом НДС</t>
  </si>
  <si>
    <t xml:space="preserve">в течение 30 календарных дней со дня заключения договора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</si>
</sst>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5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1" xfId="0" applyNumberFormat="1" applyBorder="1" applyAlignment="1">
      <alignment horizontal="right" vertical="top" wrapText="1"/>
    </xf>
    <xf numFmtId="4" fontId="0" fillId="0" borderId="5" xfId="0" applyNumberFormat="1" applyBorder="1" applyAlignment="1">
      <alignment horizontal="right"/>
    </xf>
    <xf numFmtId="0" fontId="0" fillId="0" borderId="10" xfId="0" applyBorder="1" applyAlignment="1">
      <alignment vertical="top" wrapText="1"/>
    </xf>
    <xf numFmtId="0" fontId="0" fillId="0" borderId="11" xfId="0" applyBorder="1"/>
    <xf numFmtId="0" fontId="0" fillId="0" borderId="12" xfId="0" applyBorder="1" applyAlignment="1">
      <alignment vertical="top" wrapText="1"/>
    </xf>
    <xf numFmtId="2" fontId="0" fillId="0" borderId="1" xfId="0" applyNumberFormat="1" applyBorder="1" applyAlignment="1">
      <alignment horizontal="center" vertical="top"/>
    </xf>
    <xf numFmtId="0" fontId="0" fillId="0" borderId="1" xfId="0" applyFont="1" applyBorder="1" applyAlignment="1">
      <alignment horizontal="center"/>
    </xf>
    <xf numFmtId="0" fontId="0" fillId="0" borderId="0" xfId="0" applyAlignment="1">
      <alignment horizontal="right"/>
    </xf>
    <xf numFmtId="0" fontId="0" fillId="0" borderId="3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29"/>
  <sheetViews>
    <sheetView tabSelected="1" topLeftCell="A16" zoomScaleNormal="100" workbookViewId="0">
      <selection activeCell="D23" sqref="D23:K23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6.42578125" style="8" customWidth="1"/>
    <col min="5" max="5" width="32" customWidth="1"/>
    <col min="7" max="7" width="11.7109375" customWidth="1"/>
    <col min="8" max="8" width="12.7109375" style="6" customWidth="1"/>
    <col min="9" max="9" width="13.42578125" style="6" customWidth="1"/>
    <col min="10" max="10" width="20.140625" style="7" customWidth="1"/>
    <col min="11" max="11" width="20.42578125" customWidth="1"/>
    <col min="12" max="12" width="15" customWidth="1"/>
    <col min="22" max="25" width="9.140625" style="8"/>
  </cols>
  <sheetData>
    <row r="1" spans="1:26" x14ac:dyDescent="0.25">
      <c r="I1" s="33" t="s">
        <v>56</v>
      </c>
      <c r="J1" s="33"/>
      <c r="K1" s="33"/>
    </row>
    <row r="2" spans="1:26" x14ac:dyDescent="0.25">
      <c r="B2" s="48" t="s">
        <v>8</v>
      </c>
      <c r="C2" s="48"/>
      <c r="D2" s="48"/>
      <c r="E2" s="48"/>
      <c r="F2" s="48"/>
      <c r="G2" s="48"/>
      <c r="H2" s="48"/>
      <c r="I2" s="48"/>
      <c r="J2" s="48"/>
      <c r="K2" s="48"/>
    </row>
    <row r="3" spans="1:26" x14ac:dyDescent="0.25">
      <c r="A3" t="s">
        <v>57</v>
      </c>
      <c r="C3" s="21"/>
      <c r="D3" s="21"/>
      <c r="E3" s="20"/>
      <c r="G3" s="20"/>
      <c r="K3" s="17"/>
      <c r="L3" s="3"/>
    </row>
    <row r="4" spans="1:26" s="9" customFormat="1" x14ac:dyDescent="0.25">
      <c r="B4" s="49" t="s">
        <v>0</v>
      </c>
      <c r="C4" s="49" t="s">
        <v>10</v>
      </c>
      <c r="D4" s="42" t="s">
        <v>18</v>
      </c>
      <c r="E4" s="49" t="s">
        <v>1</v>
      </c>
      <c r="F4" s="49" t="s">
        <v>9</v>
      </c>
      <c r="G4" s="34" t="s">
        <v>11</v>
      </c>
      <c r="H4" s="53" t="s">
        <v>12</v>
      </c>
      <c r="I4" s="51" t="s">
        <v>13</v>
      </c>
      <c r="J4" s="50" t="s">
        <v>15</v>
      </c>
      <c r="K4" s="49" t="s">
        <v>2</v>
      </c>
      <c r="L4" s="10"/>
    </row>
    <row r="5" spans="1:26" s="11" customFormat="1" ht="64.5" customHeight="1" x14ac:dyDescent="0.25">
      <c r="B5" s="49"/>
      <c r="C5" s="49"/>
      <c r="D5" s="43"/>
      <c r="E5" s="49"/>
      <c r="F5" s="49"/>
      <c r="G5" s="35"/>
      <c r="H5" s="54"/>
      <c r="I5" s="52"/>
      <c r="J5" s="50"/>
      <c r="K5" s="49"/>
    </row>
    <row r="6" spans="1:26" s="9" customFormat="1" x14ac:dyDescent="0.25">
      <c r="B6" s="12">
        <v>1</v>
      </c>
      <c r="C6" s="12">
        <v>2</v>
      </c>
      <c r="D6" s="32">
        <v>3</v>
      </c>
      <c r="E6" s="32">
        <v>4</v>
      </c>
      <c r="F6" s="32">
        <v>5</v>
      </c>
      <c r="G6" s="32">
        <v>6</v>
      </c>
      <c r="H6" s="32">
        <v>7</v>
      </c>
      <c r="I6" s="12">
        <v>8</v>
      </c>
      <c r="J6" s="12">
        <v>9</v>
      </c>
      <c r="K6" s="12">
        <v>10</v>
      </c>
    </row>
    <row r="7" spans="1:26" ht="150" x14ac:dyDescent="0.25">
      <c r="A7" s="8"/>
      <c r="B7" s="5">
        <f t="shared" ref="B7:B15" si="0">ROW()-6</f>
        <v>1</v>
      </c>
      <c r="C7" s="1" t="s">
        <v>30</v>
      </c>
      <c r="D7" s="1" t="s">
        <v>52</v>
      </c>
      <c r="E7" s="1" t="s">
        <v>40</v>
      </c>
      <c r="F7" s="4" t="s">
        <v>31</v>
      </c>
      <c r="G7" s="31">
        <v>4</v>
      </c>
      <c r="H7" s="26">
        <v>18061.02</v>
      </c>
      <c r="I7" s="26">
        <f>H7*G7</f>
        <v>72244.08</v>
      </c>
      <c r="J7" s="26">
        <f t="shared" ref="J7:J15" si="1">1.18*I7</f>
        <v>85248.0144</v>
      </c>
      <c r="K7" s="1" t="s">
        <v>51</v>
      </c>
      <c r="L7" s="8"/>
      <c r="M7" s="8"/>
      <c r="N7" s="8"/>
      <c r="O7" s="8"/>
      <c r="P7" s="8"/>
      <c r="Q7" s="8"/>
      <c r="R7" s="8"/>
      <c r="S7" s="8"/>
      <c r="T7" s="8"/>
      <c r="U7" s="8"/>
      <c r="Z7" s="8"/>
    </row>
    <row r="8" spans="1:26" ht="90" x14ac:dyDescent="0.25">
      <c r="A8" s="8"/>
      <c r="B8" s="5">
        <f t="shared" si="0"/>
        <v>2</v>
      </c>
      <c r="C8" s="1" t="s">
        <v>32</v>
      </c>
      <c r="D8" s="1" t="s">
        <v>52</v>
      </c>
      <c r="E8" s="1" t="s">
        <v>41</v>
      </c>
      <c r="F8" s="4" t="s">
        <v>33</v>
      </c>
      <c r="G8" s="31">
        <v>14</v>
      </c>
      <c r="H8" s="26">
        <v>2308.56</v>
      </c>
      <c r="I8" s="26">
        <f t="shared" ref="I8:I15" si="2">G8*H8</f>
        <v>32319.84</v>
      </c>
      <c r="J8" s="26">
        <f t="shared" si="1"/>
        <v>38137.411199999995</v>
      </c>
      <c r="K8" s="1" t="s">
        <v>51</v>
      </c>
      <c r="L8" s="8"/>
      <c r="M8" s="8"/>
      <c r="N8" s="8"/>
      <c r="O8" s="8"/>
      <c r="P8" s="8"/>
      <c r="Q8" s="8"/>
      <c r="R8" s="8"/>
      <c r="S8" s="8"/>
      <c r="T8" s="8"/>
      <c r="U8" s="8"/>
      <c r="Z8" s="8"/>
    </row>
    <row r="9" spans="1:26" s="8" customFormat="1" ht="60" x14ac:dyDescent="0.25">
      <c r="B9" s="5">
        <f t="shared" si="0"/>
        <v>3</v>
      </c>
      <c r="C9" s="1" t="s">
        <v>34</v>
      </c>
      <c r="D9" s="1" t="s">
        <v>54</v>
      </c>
      <c r="E9" s="1" t="s">
        <v>42</v>
      </c>
      <c r="F9" s="4" t="s">
        <v>33</v>
      </c>
      <c r="G9" s="31">
        <v>20</v>
      </c>
      <c r="H9" s="26">
        <v>3064.82</v>
      </c>
      <c r="I9" s="26">
        <f t="shared" si="2"/>
        <v>61296.4</v>
      </c>
      <c r="J9" s="26">
        <f t="shared" si="1"/>
        <v>72329.751999999993</v>
      </c>
      <c r="K9" s="1" t="s">
        <v>51</v>
      </c>
    </row>
    <row r="10" spans="1:26" s="8" customFormat="1" ht="105" x14ac:dyDescent="0.25">
      <c r="B10" s="5">
        <f t="shared" si="0"/>
        <v>4</v>
      </c>
      <c r="C10" s="1" t="s">
        <v>35</v>
      </c>
      <c r="D10" s="1" t="s">
        <v>53</v>
      </c>
      <c r="E10" s="1" t="s">
        <v>48</v>
      </c>
      <c r="F10" s="4" t="s">
        <v>31</v>
      </c>
      <c r="G10" s="31">
        <v>7</v>
      </c>
      <c r="H10" s="26">
        <v>4266.62</v>
      </c>
      <c r="I10" s="26">
        <f t="shared" si="2"/>
        <v>29866.34</v>
      </c>
      <c r="J10" s="26">
        <f t="shared" si="1"/>
        <v>35242.281199999998</v>
      </c>
      <c r="K10" s="1" t="s">
        <v>51</v>
      </c>
    </row>
    <row r="11" spans="1:26" ht="60" x14ac:dyDescent="0.25">
      <c r="A11" s="8"/>
      <c r="B11" s="5">
        <f t="shared" si="0"/>
        <v>5</v>
      </c>
      <c r="C11" s="1" t="s">
        <v>36</v>
      </c>
      <c r="D11" s="1" t="s">
        <v>54</v>
      </c>
      <c r="E11" s="1" t="s">
        <v>44</v>
      </c>
      <c r="F11" s="4" t="s">
        <v>43</v>
      </c>
      <c r="G11" s="31">
        <v>7</v>
      </c>
      <c r="H11" s="26">
        <v>18281.61</v>
      </c>
      <c r="I11" s="26">
        <f t="shared" si="2"/>
        <v>127971.27</v>
      </c>
      <c r="J11" s="26">
        <f t="shared" si="1"/>
        <v>151006.0986</v>
      </c>
      <c r="K11" s="1" t="s">
        <v>51</v>
      </c>
      <c r="L11" s="8"/>
      <c r="M11" s="8"/>
      <c r="N11" s="8"/>
      <c r="O11" s="8"/>
      <c r="P11" s="8"/>
      <c r="Q11" s="8"/>
      <c r="R11" s="8"/>
      <c r="S11" s="8"/>
      <c r="T11" s="8"/>
      <c r="U11" s="8"/>
      <c r="Z11" s="8"/>
    </row>
    <row r="12" spans="1:26" ht="180" x14ac:dyDescent="0.25">
      <c r="A12" s="8"/>
      <c r="B12" s="5">
        <f t="shared" si="0"/>
        <v>6</v>
      </c>
      <c r="C12" s="1" t="s">
        <v>37</v>
      </c>
      <c r="D12" s="1" t="s">
        <v>52</v>
      </c>
      <c r="E12" s="1" t="s">
        <v>45</v>
      </c>
      <c r="F12" s="4" t="s">
        <v>31</v>
      </c>
      <c r="G12" s="31">
        <v>7</v>
      </c>
      <c r="H12" s="26">
        <v>15549.01</v>
      </c>
      <c r="I12" s="26">
        <f t="shared" si="2"/>
        <v>108843.07</v>
      </c>
      <c r="J12" s="26">
        <f t="shared" si="1"/>
        <v>128434.8226</v>
      </c>
      <c r="K12" s="1" t="s">
        <v>51</v>
      </c>
      <c r="L12" s="8"/>
      <c r="M12" s="8"/>
      <c r="N12" s="8"/>
      <c r="O12" s="8"/>
      <c r="P12" s="8"/>
      <c r="Q12" s="8"/>
      <c r="R12" s="8"/>
      <c r="S12" s="8"/>
      <c r="T12" s="8"/>
      <c r="U12" s="8"/>
      <c r="Z12" s="8"/>
    </row>
    <row r="13" spans="1:26" ht="105" x14ac:dyDescent="0.25">
      <c r="A13" s="8"/>
      <c r="B13" s="5">
        <f t="shared" si="0"/>
        <v>7</v>
      </c>
      <c r="C13" s="1" t="s">
        <v>38</v>
      </c>
      <c r="D13" s="1" t="s">
        <v>53</v>
      </c>
      <c r="E13" s="1" t="s">
        <v>49</v>
      </c>
      <c r="F13" s="4" t="s">
        <v>31</v>
      </c>
      <c r="G13" s="31">
        <v>1</v>
      </c>
      <c r="H13" s="26">
        <v>42963.839999999997</v>
      </c>
      <c r="I13" s="26">
        <f t="shared" si="2"/>
        <v>42963.839999999997</v>
      </c>
      <c r="J13" s="26">
        <f t="shared" si="1"/>
        <v>50697.331199999993</v>
      </c>
      <c r="K13" s="1" t="s">
        <v>51</v>
      </c>
      <c r="L13" s="8"/>
      <c r="M13" s="8"/>
      <c r="N13" s="8"/>
      <c r="O13" s="8"/>
      <c r="P13" s="8"/>
      <c r="Q13" s="8"/>
      <c r="R13" s="8"/>
      <c r="S13" s="8"/>
      <c r="T13" s="8"/>
      <c r="U13" s="8"/>
      <c r="Z13" s="8"/>
    </row>
    <row r="14" spans="1:26" ht="105" x14ac:dyDescent="0.25">
      <c r="A14" s="8"/>
      <c r="B14" s="5">
        <f t="shared" si="0"/>
        <v>8</v>
      </c>
      <c r="C14" s="1" t="s">
        <v>39</v>
      </c>
      <c r="D14" s="1" t="s">
        <v>53</v>
      </c>
      <c r="E14" s="1" t="s">
        <v>46</v>
      </c>
      <c r="F14" s="4" t="s">
        <v>31</v>
      </c>
      <c r="G14" s="31">
        <v>8</v>
      </c>
      <c r="H14" s="26">
        <v>26200.85</v>
      </c>
      <c r="I14" s="26">
        <f t="shared" si="2"/>
        <v>209606.8</v>
      </c>
      <c r="J14" s="26">
        <f t="shared" si="1"/>
        <v>247336.02399999998</v>
      </c>
      <c r="K14" s="1" t="s">
        <v>51</v>
      </c>
      <c r="L14" s="8"/>
      <c r="M14" s="8"/>
      <c r="N14" s="8"/>
      <c r="O14" s="8"/>
      <c r="P14" s="8"/>
      <c r="Q14" s="8"/>
      <c r="R14" s="8"/>
      <c r="S14" s="8"/>
      <c r="T14" s="8"/>
      <c r="U14" s="8"/>
      <c r="Z14" s="8"/>
    </row>
    <row r="15" spans="1:26" s="8" customFormat="1" ht="210" x14ac:dyDescent="0.25">
      <c r="B15" s="5">
        <f t="shared" si="0"/>
        <v>9</v>
      </c>
      <c r="C15" s="1" t="s">
        <v>50</v>
      </c>
      <c r="D15" s="1" t="s">
        <v>52</v>
      </c>
      <c r="E15" s="1" t="s">
        <v>47</v>
      </c>
      <c r="F15" s="4" t="s">
        <v>31</v>
      </c>
      <c r="G15" s="31">
        <v>1</v>
      </c>
      <c r="H15" s="26">
        <v>19354.240000000002</v>
      </c>
      <c r="I15" s="26">
        <f t="shared" si="2"/>
        <v>19354.240000000002</v>
      </c>
      <c r="J15" s="26">
        <f t="shared" si="1"/>
        <v>22838.003199999999</v>
      </c>
      <c r="K15" s="1" t="s">
        <v>51</v>
      </c>
    </row>
    <row r="16" spans="1:26" s="8" customFormat="1" x14ac:dyDescent="0.25">
      <c r="B16" s="14"/>
      <c r="C16" s="15"/>
      <c r="D16" s="15"/>
      <c r="E16" s="15"/>
      <c r="F16" s="16"/>
      <c r="G16" s="16"/>
      <c r="H16" s="18"/>
      <c r="I16" s="19">
        <f>SUM(I7:I15)</f>
        <v>704465.87999999989</v>
      </c>
      <c r="J16" s="19">
        <f>SUM(J7:J15)</f>
        <v>831269.73840000003</v>
      </c>
      <c r="K16" s="28"/>
    </row>
    <row r="17" spans="1:26" x14ac:dyDescent="0.25">
      <c r="A17" s="8"/>
      <c r="B17" s="29"/>
      <c r="C17" s="2"/>
      <c r="D17" s="2"/>
      <c r="E17" s="2"/>
      <c r="F17" s="13"/>
      <c r="G17" s="13"/>
      <c r="H17" s="13"/>
      <c r="I17" s="13" t="s">
        <v>14</v>
      </c>
      <c r="J17" s="27">
        <f>J16-I16</f>
        <v>126803.85840000014</v>
      </c>
      <c r="K17" s="30"/>
      <c r="L17" s="8"/>
      <c r="M17" s="8"/>
      <c r="N17" s="8"/>
      <c r="O17" s="8"/>
      <c r="P17" s="8"/>
      <c r="Q17" s="8"/>
      <c r="R17" s="8"/>
      <c r="S17" s="8"/>
      <c r="T17" s="8"/>
      <c r="U17" s="8"/>
      <c r="Z17" s="8"/>
    </row>
    <row r="18" spans="1:26" ht="19.5" customHeight="1" x14ac:dyDescent="0.25">
      <c r="A18" s="8"/>
      <c r="B18" s="44" t="s">
        <v>59</v>
      </c>
      <c r="C18" s="44"/>
      <c r="D18" s="44"/>
      <c r="E18" s="44"/>
      <c r="F18" s="44"/>
      <c r="G18" s="44"/>
      <c r="H18" s="44"/>
      <c r="I18" s="44"/>
      <c r="J18" s="44"/>
      <c r="K18" s="44"/>
      <c r="L18" s="8"/>
      <c r="M18" s="8"/>
      <c r="N18" s="8"/>
      <c r="O18" s="8"/>
      <c r="P18" s="8"/>
      <c r="Q18" s="8"/>
      <c r="R18" s="8"/>
      <c r="S18" s="8"/>
      <c r="T18" s="8"/>
      <c r="U18" s="8"/>
      <c r="Z18" s="8"/>
    </row>
    <row r="19" spans="1:26" x14ac:dyDescent="0.25">
      <c r="B19" s="45" t="s">
        <v>3</v>
      </c>
      <c r="C19" s="45"/>
      <c r="D19" s="36" t="s">
        <v>60</v>
      </c>
      <c r="E19" s="37"/>
      <c r="F19" s="37"/>
      <c r="G19" s="37"/>
      <c r="H19" s="37"/>
      <c r="I19" s="37"/>
      <c r="J19" s="37"/>
      <c r="K19" s="38"/>
    </row>
    <row r="20" spans="1:26" s="8" customFormat="1" ht="32.1" customHeight="1" x14ac:dyDescent="0.25">
      <c r="A20"/>
      <c r="B20" s="45" t="s">
        <v>4</v>
      </c>
      <c r="C20" s="45"/>
      <c r="D20" s="39" t="s">
        <v>7</v>
      </c>
      <c r="E20" s="40"/>
      <c r="F20" s="40"/>
      <c r="G20" s="40"/>
      <c r="H20" s="40"/>
      <c r="I20" s="40"/>
      <c r="J20" s="40"/>
      <c r="K20" s="41"/>
      <c r="L20" s="2"/>
      <c r="M20" s="2"/>
      <c r="N20" s="2"/>
      <c r="O20" s="2"/>
      <c r="P20" s="2"/>
      <c r="Q20" s="2"/>
      <c r="R20"/>
      <c r="S20"/>
      <c r="T20"/>
      <c r="U20"/>
      <c r="Z20"/>
    </row>
    <row r="21" spans="1:26" x14ac:dyDescent="0.25">
      <c r="A21" s="8"/>
      <c r="B21" s="46" t="s">
        <v>17</v>
      </c>
      <c r="C21" s="47"/>
      <c r="D21" s="36" t="s">
        <v>16</v>
      </c>
      <c r="E21" s="37"/>
      <c r="F21" s="37"/>
      <c r="G21" s="37"/>
      <c r="H21" s="37"/>
      <c r="I21" s="37"/>
      <c r="J21" s="37"/>
      <c r="K21" s="38"/>
      <c r="L21" s="8"/>
    </row>
    <row r="22" spans="1:26" x14ac:dyDescent="0.25">
      <c r="B22" s="45" t="s">
        <v>5</v>
      </c>
      <c r="C22" s="45"/>
      <c r="D22" s="36" t="s">
        <v>55</v>
      </c>
      <c r="E22" s="37"/>
      <c r="F22" s="37"/>
      <c r="G22" s="37"/>
      <c r="H22" s="37"/>
      <c r="I22" s="37"/>
      <c r="J22" s="37"/>
      <c r="K22" s="38"/>
      <c r="M22" s="8"/>
      <c r="N22" s="8"/>
      <c r="O22" s="8"/>
      <c r="P22" s="8"/>
      <c r="Q22" s="8"/>
      <c r="R22" s="8"/>
      <c r="S22" s="8"/>
      <c r="T22" s="8"/>
      <c r="U22" s="8"/>
      <c r="Z22" s="8"/>
    </row>
    <row r="23" spans="1:26" ht="32.25" customHeight="1" x14ac:dyDescent="0.25">
      <c r="B23" s="45" t="s">
        <v>6</v>
      </c>
      <c r="C23" s="45"/>
      <c r="D23" s="39" t="s">
        <v>58</v>
      </c>
      <c r="E23" s="40"/>
      <c r="F23" s="40"/>
      <c r="G23" s="40"/>
      <c r="H23" s="40"/>
      <c r="I23" s="40"/>
      <c r="J23" s="40"/>
      <c r="K23" s="41"/>
    </row>
    <row r="24" spans="1:26" x14ac:dyDescent="0.25">
      <c r="A24" s="8"/>
      <c r="B24" s="22"/>
      <c r="C24" s="22"/>
      <c r="D24" s="22"/>
      <c r="E24" s="23"/>
      <c r="F24" s="23"/>
      <c r="G24" s="23"/>
      <c r="H24" s="23"/>
      <c r="I24" s="23"/>
      <c r="J24" s="23"/>
      <c r="K24" s="23"/>
      <c r="L24" s="8"/>
    </row>
    <row r="25" spans="1:26" x14ac:dyDescent="0.25">
      <c r="B25" s="8"/>
      <c r="M25" s="8"/>
      <c r="N25" s="8"/>
      <c r="O25" s="8"/>
      <c r="P25" s="8"/>
      <c r="Q25" s="8"/>
      <c r="R25" s="8"/>
      <c r="S25" s="8"/>
      <c r="T25" s="8"/>
      <c r="U25" s="8"/>
      <c r="Z25" s="8"/>
    </row>
    <row r="26" spans="1:26" x14ac:dyDescent="0.25">
      <c r="M26" s="8"/>
      <c r="N26" s="8"/>
      <c r="O26" s="8"/>
      <c r="P26" s="8"/>
      <c r="Q26" s="8"/>
      <c r="R26" s="8"/>
      <c r="S26" s="8"/>
      <c r="T26" s="8"/>
      <c r="U26" s="8"/>
      <c r="Z26" s="8"/>
    </row>
    <row r="27" spans="1:26" x14ac:dyDescent="0.25">
      <c r="C27" s="3"/>
      <c r="D27" s="3"/>
    </row>
    <row r="28" spans="1:26" x14ac:dyDescent="0.25">
      <c r="C28" s="3"/>
      <c r="D28" s="3"/>
    </row>
    <row r="29" spans="1:26" x14ac:dyDescent="0.25">
      <c r="C29" s="3"/>
      <c r="D29" s="3"/>
    </row>
  </sheetData>
  <mergeCells count="23">
    <mergeCell ref="C4:C5"/>
    <mergeCell ref="J4:J5"/>
    <mergeCell ref="K4:K5"/>
    <mergeCell ref="E4:E5"/>
    <mergeCell ref="F4:F5"/>
    <mergeCell ref="I4:I5"/>
    <mergeCell ref="H4:H5"/>
    <mergeCell ref="I1:K1"/>
    <mergeCell ref="G4:G5"/>
    <mergeCell ref="D22:K22"/>
    <mergeCell ref="D23:K23"/>
    <mergeCell ref="D4:D5"/>
    <mergeCell ref="D19:K19"/>
    <mergeCell ref="D20:K20"/>
    <mergeCell ref="D21:K21"/>
    <mergeCell ref="B18:K18"/>
    <mergeCell ref="B22:C22"/>
    <mergeCell ref="B23:C23"/>
    <mergeCell ref="B19:C19"/>
    <mergeCell ref="B20:C20"/>
    <mergeCell ref="B21:C21"/>
    <mergeCell ref="B2:K2"/>
    <mergeCell ref="B4:B5"/>
  </mergeCells>
  <pageMargins left="0.78740157480314965" right="0.39370078740157483" top="0.78740157480314965" bottom="0.39370078740157483" header="0.31496062992125984" footer="0.31496062992125984"/>
  <pageSetup paperSize="9" scale="64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4" t="s">
        <v>19</v>
      </c>
      <c r="B5" t="e">
        <f>XLR_ERRNAME</f>
        <v>#NAME?</v>
      </c>
    </row>
    <row r="6" spans="1:19" x14ac:dyDescent="0.25">
      <c r="A6" t="s">
        <v>20</v>
      </c>
      <c r="B6">
        <v>14054</v>
      </c>
      <c r="C6" s="25" t="s">
        <v>21</v>
      </c>
      <c r="D6">
        <v>7521</v>
      </c>
      <c r="E6" s="25" t="s">
        <v>22</v>
      </c>
      <c r="F6" s="25" t="s">
        <v>23</v>
      </c>
      <c r="G6" s="25" t="s">
        <v>24</v>
      </c>
      <c r="H6" s="25" t="s">
        <v>24</v>
      </c>
      <c r="I6" s="25" t="s">
        <v>24</v>
      </c>
      <c r="J6" s="25" t="s">
        <v>22</v>
      </c>
      <c r="K6" s="25" t="s">
        <v>25</v>
      </c>
      <c r="L6" s="25" t="s">
        <v>26</v>
      </c>
      <c r="M6" s="25" t="s">
        <v>27</v>
      </c>
      <c r="N6" s="25" t="s">
        <v>24</v>
      </c>
      <c r="O6">
        <v>1507925</v>
      </c>
      <c r="P6" s="25" t="s">
        <v>28</v>
      </c>
      <c r="Q6">
        <v>0</v>
      </c>
      <c r="R6" s="25" t="s">
        <v>24</v>
      </c>
      <c r="S6" s="25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2018-02-01T10:19:44Z</cp:lastPrinted>
  <dcterms:created xsi:type="dcterms:W3CDTF">2013-12-19T08:11:42Z</dcterms:created>
  <dcterms:modified xsi:type="dcterms:W3CDTF">2018-02-22T08:39:19Z</dcterms:modified>
</cp:coreProperties>
</file>